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3765" yWindow="45" windowWidth="12240" windowHeight="8190"/>
  </bookViews>
  <sheets>
    <sheet name="YGM ASG.ÜCR.TARİFESİ" sheetId="8" r:id="rId1"/>
  </sheets>
  <calcPr calcId="145621"/>
</workbook>
</file>

<file path=xl/calcChain.xml><?xml version="1.0" encoding="utf-8"?>
<calcChain xmlns="http://schemas.openxmlformats.org/spreadsheetml/2006/main">
  <c r="E50" i="8"/>
  <c r="E48"/>
  <c r="E45"/>
  <c r="E43"/>
  <c r="E41"/>
  <c r="E33"/>
  <c r="E35"/>
  <c r="E32"/>
  <c r="E31"/>
  <c r="E30"/>
  <c r="E28"/>
  <c r="E27"/>
  <c r="E24"/>
  <c r="E23"/>
  <c r="E22"/>
  <c r="E25"/>
  <c r="E4"/>
  <c r="E5"/>
  <c r="E7"/>
  <c r="E8"/>
  <c r="E9"/>
  <c r="E11"/>
  <c r="E12"/>
  <c r="E13"/>
  <c r="E15"/>
  <c r="E16"/>
  <c r="E17"/>
  <c r="E19"/>
  <c r="E20"/>
  <c r="E36"/>
  <c r="E37"/>
  <c r="E38"/>
  <c r="E52"/>
  <c r="E54"/>
  <c r="E56"/>
  <c r="E57"/>
  <c r="E59"/>
  <c r="E60"/>
  <c r="E62"/>
  <c r="E63"/>
  <c r="E65"/>
  <c r="E67"/>
  <c r="E68"/>
  <c r="E3"/>
</calcChain>
</file>

<file path=xl/sharedStrings.xml><?xml version="1.0" encoding="utf-8"?>
<sst xmlns="http://schemas.openxmlformats.org/spreadsheetml/2006/main" count="102" uniqueCount="76">
  <si>
    <t>TESPİT KODU</t>
  </si>
  <si>
    <t>TESPİT KONUSU</t>
  </si>
  <si>
    <t>AN1</t>
  </si>
  <si>
    <t>Genel Antrepo ( A, B Tipi), Tespit Raporu Başına</t>
  </si>
  <si>
    <t>Özel Antrepo ( C, D Tipi), Tespit Raporu Başına</t>
  </si>
  <si>
    <t>Özel Antrepo ( E Tipi), Tespit Raporu Başına</t>
  </si>
  <si>
    <t>AN2</t>
  </si>
  <si>
    <t>AN3</t>
  </si>
  <si>
    <t>AN4</t>
  </si>
  <si>
    <t>AN5</t>
  </si>
  <si>
    <t>AN6</t>
  </si>
  <si>
    <t xml:space="preserve">0-3000 m2/m3 olanlar </t>
  </si>
  <si>
    <t>3001m2/m3 - 5000 m2/m3 arasında olanlar</t>
  </si>
  <si>
    <t>5001 m2/m3 ve üstünde olanlar</t>
  </si>
  <si>
    <t>Gümrük Yönetmeliğinin 181 inci maddesinin beşinci fıkrası kapsamına giren eşyanın gümrük gözetiminin sonlandırılmasının tespit işlemleri</t>
  </si>
  <si>
    <t>AN7</t>
  </si>
  <si>
    <t>AN8</t>
  </si>
  <si>
    <t>GC1</t>
  </si>
  <si>
    <t>Tespit Raporu Başına</t>
  </si>
  <si>
    <t>NK1</t>
  </si>
  <si>
    <t>DR1</t>
  </si>
  <si>
    <t>GC2</t>
  </si>
  <si>
    <t>GK1</t>
  </si>
  <si>
    <t xml:space="preserve">                    </t>
  </si>
  <si>
    <t>AT1</t>
  </si>
  <si>
    <t xml:space="preserve">"AT1" tespit kodu çerçevesinde yapılacak tespit işlemlerinde belge başına </t>
  </si>
  <si>
    <t>EU2</t>
  </si>
  <si>
    <t>OK1</t>
  </si>
  <si>
    <t>A Sınıfı ve B Sınıfı Onaylanmış Kişi Statüsü Belgeleri başvuru dosyalarının ön incelemesine ilişkin tespit işlemi</t>
  </si>
  <si>
    <t>C Sınıfı Onaylanmış Kişi Statüsü Belgesi başvurusu dosyasının ön incelemesine ilişkin tespit işlemi</t>
  </si>
  <si>
    <t>SK1</t>
  </si>
  <si>
    <t>INF4</t>
  </si>
  <si>
    <t xml:space="preserve">Kısa dönem tedarikçi beyanlarının ilgili mevzuatları çerçevesinde kontrolleri için belge başına </t>
  </si>
  <si>
    <t xml:space="preserve">Uzun dönem tedarikçi beyanlarının ilgili mevzuatları çerçevesinde kontrolleri için belge başına </t>
  </si>
  <si>
    <t xml:space="preserve">YETKİLENDİRİLMİŞ GÜMRÜK MÜŞAVİRLİĞİ ASGARİ ÜCRET TARİFESİ </t>
  </si>
  <si>
    <t>Genel Antrepo</t>
  </si>
  <si>
    <t>Özel Antrepo</t>
  </si>
  <si>
    <t xml:space="preserve">Tespit Sözleşmesi Başına </t>
  </si>
  <si>
    <t xml:space="preserve">Antrepo içerisinde yapılan elleçleme işlemine ilişkin olarak düzenlenecek her bir tespit raporu başına </t>
  </si>
  <si>
    <t xml:space="preserve">Antrepo dışında yapılacak elleçleme faaliyetleri için düzenlenecek her bir tespit raporu başına </t>
  </si>
  <si>
    <t xml:space="preserve">Antrepo dışında yapılan elleçleme faaliyetlerinde elleçleme işleminin tamamlanmadığı durumlarda aylık bazda düzenlenecek her bir tutanak başına </t>
  </si>
  <si>
    <t xml:space="preserve">Tarafların anlaşmasıyla belirlenecek tutar </t>
  </si>
  <si>
    <t>ZD1</t>
  </si>
  <si>
    <t xml:space="preserve">Aynı DİİB veya DİZİN kapsamı birden fazla beyannamede düzeltme yapılması durumunda 30 adete kadar ilave her beyanname başına </t>
  </si>
  <si>
    <t xml:space="preserve">Aynı DİİB veya DİZİN kapsamı beyanname sayısı 30 adeti aştığı durumlarda aşan kısım için </t>
  </si>
  <si>
    <t>Her bir beyanname için 12 TL</t>
  </si>
  <si>
    <t>593 TL’den az olmamak üzere 59.300 TL'ye kadar CIF kıymetin yüzde 2’si, 59.300 TL'yi aşan izinlerde ise aşan kısma ait CIF kıymetin onbinde 1'i, toplam ücretin 5.930 TL’yi geçmesi durumunda tarafların anlaşmasıyla belirlenecek tutar</t>
  </si>
  <si>
    <t>Her bir ay itibariyla düzenlenecek olan ilk rapor için 1.725 TL olmak üzere, sonraki her bir rapor için 593 TL., ay içerisinde düzenlenen rapor sayısının beş adedi aşması halinde bu hesaplama yöntemiyle elde edilecek tutar.</t>
  </si>
  <si>
    <t>2.911 TL’den az olmamak üzere CIF kıymetin onbinde 5’i</t>
  </si>
  <si>
    <t>1.186 TL’den az olmamak üzere 118.600 TL'ye kadar CIF kıymetin yüzde 2'si, 118.600 TL'yi aşan izinlerde ise her ilave 118.600 TL için aşan kısma ait CIF kıymetin binde 5’i</t>
  </si>
  <si>
    <t>3.881 TL (aylık)</t>
  </si>
  <si>
    <t>5.929 TL (aylık)</t>
  </si>
  <si>
    <t>11.858 TL (aylık)</t>
  </si>
  <si>
    <t>11.858 TL (Yıllık)</t>
  </si>
  <si>
    <t>5.929 TL (Yıllık)</t>
  </si>
  <si>
    <t>4.096 TL (aylık)</t>
  </si>
  <si>
    <t>6.468 TL (aylık)</t>
  </si>
  <si>
    <t>12.936 TL (aylık)</t>
  </si>
  <si>
    <t xml:space="preserve">593 TL (yıllık) </t>
  </si>
  <si>
    <t>1.186 TL’den az olmamak üzere CIF kıymetin onbinde 5’i</t>
  </si>
  <si>
    <t xml:space="preserve">Tespit raporları için ödenecek ücretlerin aylık 5.930 TL'yi aştığı durumlarda </t>
  </si>
  <si>
    <t>Her bir beyanname için 11 TL</t>
  </si>
  <si>
    <t>11.000 TL (Dönemsel)</t>
  </si>
  <si>
    <t>5.500 TL (Dönemsel)</t>
  </si>
  <si>
    <t>550 TL’den az olmamak üzere 55.000 TL'ye kadar CIF kıymetin yüzde 2’si, 55.000 TL'yi aşan izinlerde ise aşan kısma ait CIF kıymetin onbinde 1'i, toplam ücretin 5.500 TL’yi geçmesi durumunda tarafların anlaşmasıyla belirlenecek tutar</t>
  </si>
  <si>
    <t>Her bir ay itibariyla düzenlenecek olan ilk rapor için 1.600 TL olmak üzere, sonraki her bir rapor için 550 TL., ay içerisinde düzenlenen rapor sayısının beş adedi aşması halinde bu hesaplama yöntemiyle elde edilecek tutar.</t>
  </si>
  <si>
    <t>1.100 TL’den az olmamak üzere CIF kıymetin onbinde 5’i</t>
  </si>
  <si>
    <t>2.700 TL’den az olmamak üzere CIF kıymetin onbinde 5’i</t>
  </si>
  <si>
    <t xml:space="preserve">1.100 TL’den az olmamak üzere 110.000 TL'ye kadar CIF kıymetin yüzde 2'si, 110.000 TL'yi aşan izinlerde ise her ilave 110.000 TL için aşan kısma ait CIF kıymetin binde 5’i </t>
  </si>
  <si>
    <t>550 TL (yıllık)</t>
  </si>
  <si>
    <t>Tarafların anlaşmasıyla belirlenecek tutar ( aylık 5.500 TL'yi aştığı durumlarda)</t>
  </si>
  <si>
    <t>ARTIŞ YÜZDESİ</t>
  </si>
  <si>
    <r>
      <t>BD1</t>
    </r>
    <r>
      <rPr>
        <b/>
        <sz val="8"/>
        <rFont val="Times New Roman"/>
        <family val="1"/>
        <charset val="162"/>
      </rPr>
      <t xml:space="preserve"> </t>
    </r>
    <r>
      <rPr>
        <sz val="7"/>
        <color rgb="FFFF0000"/>
        <rFont val="Times New Roman"/>
        <family val="1"/>
        <charset val="162"/>
      </rPr>
      <t>(1/9/2012 tarih ve 28398 sayılı Resmi Gazetede yayımlanan Tebliğ ile eklenmiştir)</t>
    </r>
  </si>
  <si>
    <r>
      <t xml:space="preserve">AN9 </t>
    </r>
    <r>
      <rPr>
        <sz val="8"/>
        <color rgb="FFFF0000"/>
        <rFont val="Times New Roman"/>
        <family val="1"/>
        <charset val="162"/>
      </rPr>
      <t xml:space="preserve">(17.10.2012 tarih ve 2012/34 Genelge ile değişik) </t>
    </r>
  </si>
  <si>
    <r>
      <t xml:space="preserve">Tespit Raporu Başına </t>
    </r>
    <r>
      <rPr>
        <sz val="8"/>
        <color rgb="FFFF0000"/>
        <rFont val="Times New Roman"/>
        <family val="1"/>
        <charset val="162"/>
      </rPr>
      <t xml:space="preserve">(17.10.2012 tarih ve 2012/34 Genelge ile değişik) </t>
    </r>
  </si>
  <si>
    <r>
      <t xml:space="preserve">Sonradan kontrol talebinin birden fazla belge içermesi durumunda ilave her belge başına </t>
    </r>
    <r>
      <rPr>
        <sz val="8"/>
        <color rgb="FFFF0000"/>
        <rFont val="Times New Roman"/>
        <family val="1"/>
        <charset val="162"/>
      </rPr>
      <t xml:space="preserve">(17.10.2012 tarih ve 2012/34 Genelge ile değişik) </t>
    </r>
  </si>
</sst>
</file>

<file path=xl/styles.xml><?xml version="1.0" encoding="utf-8"?>
<styleSheet xmlns="http://schemas.openxmlformats.org/spreadsheetml/2006/main">
  <numFmts count="2">
    <numFmt numFmtId="164" formatCode="#,##0\ [$TL-41F]"/>
    <numFmt numFmtId="165" formatCode="#,##0.00\ [$TL-41F]"/>
  </numFmts>
  <fonts count="12">
    <font>
      <sz val="10"/>
      <name val="Arial"/>
      <charset val="162"/>
    </font>
    <font>
      <b/>
      <sz val="10"/>
      <name val="Arial"/>
      <family val="2"/>
      <charset val="162"/>
    </font>
    <font>
      <sz val="9"/>
      <name val="Arial"/>
      <family val="2"/>
      <charset val="162"/>
    </font>
    <font>
      <b/>
      <sz val="12"/>
      <name val="Times New Roman"/>
      <family val="1"/>
      <charset val="162"/>
    </font>
    <font>
      <sz val="10"/>
      <name val="Times New Roman"/>
      <family val="1"/>
      <charset val="162"/>
    </font>
    <font>
      <b/>
      <sz val="9"/>
      <name val="Times New Roman"/>
      <family val="1"/>
      <charset val="162"/>
    </font>
    <font>
      <sz val="9"/>
      <name val="Times New Roman"/>
      <family val="1"/>
      <charset val="162"/>
    </font>
    <font>
      <b/>
      <sz val="9"/>
      <color theme="1"/>
      <name val="Times New Roman"/>
      <family val="1"/>
      <charset val="162"/>
    </font>
    <font>
      <sz val="10"/>
      <name val="Arial"/>
      <family val="2"/>
      <charset val="162"/>
    </font>
    <font>
      <b/>
      <sz val="8"/>
      <name val="Times New Roman"/>
      <family val="1"/>
      <charset val="162"/>
    </font>
    <font>
      <sz val="8"/>
      <color rgb="FFFF0000"/>
      <name val="Times New Roman"/>
      <family val="1"/>
      <charset val="162"/>
    </font>
    <font>
      <sz val="7"/>
      <color rgb="FFFF0000"/>
      <name val="Times New Roman"/>
      <family val="1"/>
      <charset val="162"/>
    </font>
  </fonts>
  <fills count="4">
    <fill>
      <patternFill patternType="none"/>
    </fill>
    <fill>
      <patternFill patternType="gray125"/>
    </fill>
    <fill>
      <patternFill patternType="solid">
        <fgColor indexed="13"/>
        <bgColor indexed="64"/>
      </patternFill>
    </fill>
    <fill>
      <patternFill patternType="solid">
        <fgColor theme="3"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8" fillId="0" borderId="0" applyFont="0" applyFill="0" applyBorder="0" applyAlignment="0" applyProtection="0"/>
  </cellStyleXfs>
  <cellXfs count="34">
    <xf numFmtId="0" fontId="0" fillId="0" borderId="0" xfId="0"/>
    <xf numFmtId="0" fontId="6" fillId="0" borderId="1" xfId="0" applyFont="1" applyBorder="1" applyAlignment="1">
      <alignment horizontal="left"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4" fillId="0" borderId="0" xfId="0" applyFont="1" applyBorder="1" applyAlignment="1">
      <alignment horizontal="left" vertical="center" wrapText="1"/>
    </xf>
    <xf numFmtId="0" fontId="5" fillId="0" borderId="0" xfId="0" applyFont="1" applyBorder="1" applyAlignment="1">
      <alignment horizontal="center" vertical="center" wrapText="1"/>
    </xf>
    <xf numFmtId="0" fontId="5" fillId="0" borderId="1" xfId="0" applyFont="1" applyBorder="1" applyAlignment="1">
      <alignment horizontal="left" vertical="center" wrapText="1"/>
    </xf>
    <xf numFmtId="0" fontId="5" fillId="3" borderId="1" xfId="0" applyFont="1" applyFill="1" applyBorder="1" applyAlignment="1">
      <alignment horizontal="center" vertical="center" wrapText="1"/>
    </xf>
    <xf numFmtId="164" fontId="5" fillId="0" borderId="1" xfId="0" applyNumberFormat="1" applyFont="1" applyFill="1" applyBorder="1" applyAlignment="1">
      <alignment horizontal="left" vertical="center" wrapText="1"/>
    </xf>
    <xf numFmtId="164" fontId="5" fillId="0" borderId="2" xfId="0" applyNumberFormat="1" applyFont="1" applyBorder="1" applyAlignment="1">
      <alignment horizontal="center" vertical="center" wrapText="1"/>
    </xf>
    <xf numFmtId="0" fontId="5" fillId="0" borderId="2" xfId="0" applyFont="1" applyBorder="1" applyAlignment="1">
      <alignment horizontal="left" vertical="center" wrapText="1"/>
    </xf>
    <xf numFmtId="164" fontId="5" fillId="0" borderId="2" xfId="0" applyNumberFormat="1" applyFont="1" applyBorder="1" applyAlignment="1">
      <alignment horizontal="left" vertical="center" wrapText="1"/>
    </xf>
    <xf numFmtId="165" fontId="5" fillId="0" borderId="2" xfId="0" applyNumberFormat="1" applyFont="1" applyBorder="1" applyAlignment="1">
      <alignment horizontal="left" vertical="center" wrapText="1"/>
    </xf>
    <xf numFmtId="0" fontId="5"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Border="1" applyAlignment="1">
      <alignment wrapText="1"/>
    </xf>
    <xf numFmtId="0" fontId="6" fillId="0" borderId="1" xfId="0" applyFont="1" applyBorder="1" applyAlignment="1">
      <alignment wrapText="1"/>
    </xf>
    <xf numFmtId="164" fontId="5" fillId="0" borderId="1" xfId="0" applyNumberFormat="1" applyFont="1" applyFill="1" applyBorder="1" applyAlignment="1">
      <alignment horizontal="center" vertical="center" wrapText="1"/>
    </xf>
    <xf numFmtId="164" fontId="5" fillId="0" borderId="2" xfId="0" applyNumberFormat="1" applyFont="1" applyFill="1" applyBorder="1" applyAlignment="1">
      <alignment horizontal="center" vertical="center" wrapText="1"/>
    </xf>
    <xf numFmtId="10" fontId="4" fillId="0" borderId="1" xfId="1" applyNumberFormat="1" applyFont="1" applyBorder="1" applyAlignment="1">
      <alignment horizontal="center" vertical="center" wrapText="1"/>
    </xf>
    <xf numFmtId="0" fontId="6" fillId="0" borderId="0" xfId="0" applyFont="1" applyBorder="1" applyAlignment="1">
      <alignment wrapText="1"/>
    </xf>
    <xf numFmtId="164" fontId="5" fillId="0" borderId="0" xfId="0" applyNumberFormat="1" applyFont="1" applyFill="1" applyBorder="1" applyAlignment="1">
      <alignment horizontal="center" vertical="center" wrapText="1"/>
    </xf>
    <xf numFmtId="164" fontId="7" fillId="0" borderId="0" xfId="0" applyNumberFormat="1" applyFont="1" applyBorder="1" applyAlignment="1">
      <alignment horizontal="center" vertical="center" wrapText="1"/>
    </xf>
    <xf numFmtId="3" fontId="5" fillId="0" borderId="0" xfId="0" applyNumberFormat="1" applyFont="1" applyFill="1" applyBorder="1" applyAlignment="1">
      <alignment horizontal="center" vertical="center" wrapText="1"/>
    </xf>
    <xf numFmtId="10" fontId="0" fillId="0" borderId="0" xfId="1" applyNumberFormat="1" applyFont="1" applyBorder="1" applyAlignment="1">
      <alignment wrapText="1"/>
    </xf>
    <xf numFmtId="0" fontId="1" fillId="0" borderId="0" xfId="0" applyFont="1" applyBorder="1" applyAlignment="1">
      <alignment wrapText="1"/>
    </xf>
    <xf numFmtId="165" fontId="5" fillId="0" borderId="0" xfId="0" applyNumberFormat="1" applyFont="1" applyFill="1" applyBorder="1" applyAlignment="1">
      <alignment horizontal="center" vertical="center" wrapText="1"/>
    </xf>
    <xf numFmtId="0" fontId="2" fillId="0" borderId="0" xfId="0" applyFont="1" applyBorder="1" applyAlignment="1">
      <alignment wrapText="1"/>
    </xf>
    <xf numFmtId="0" fontId="2" fillId="0" borderId="0" xfId="0" applyFont="1" applyBorder="1" applyAlignment="1">
      <alignment vertical="center" wrapText="1"/>
    </xf>
    <xf numFmtId="0" fontId="4" fillId="0" borderId="0" xfId="0" applyFont="1" applyBorder="1" applyAlignment="1">
      <alignment vertical="center" wrapText="1"/>
    </xf>
  </cellXfs>
  <cellStyles count="2">
    <cellStyle name="Normal" xfId="0" builtinId="0"/>
    <cellStyle name="Yüzd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69"/>
  <sheetViews>
    <sheetView tabSelected="1" zoomScaleNormal="100" workbookViewId="0">
      <pane xSplit="2" ySplit="2" topLeftCell="C21" activePane="bottomRight" state="frozen"/>
      <selection pane="topRight" activeCell="C1" sqref="C1"/>
      <selection pane="bottomLeft" activeCell="A3" sqref="A3"/>
      <selection pane="bottomRight" activeCell="D2" sqref="D2"/>
    </sheetView>
  </sheetViews>
  <sheetFormatPr defaultRowHeight="12.75"/>
  <cols>
    <col min="1" max="1" width="7.85546875" style="31" customWidth="1"/>
    <col min="2" max="2" width="47.7109375" style="19" customWidth="1"/>
    <col min="3" max="3" width="11.42578125" style="19" customWidth="1"/>
    <col min="4" max="4" width="11" style="32" customWidth="1"/>
    <col min="5" max="5" width="11.140625" style="33" customWidth="1"/>
    <col min="6" max="16384" width="9.140625" style="19"/>
  </cols>
  <sheetData>
    <row r="1" spans="1:5" ht="29.25" customHeight="1">
      <c r="A1" s="14" t="s">
        <v>34</v>
      </c>
      <c r="B1" s="15"/>
      <c r="C1" s="15"/>
      <c r="D1" s="15"/>
      <c r="E1" s="16"/>
    </row>
    <row r="2" spans="1:5" ht="36.75" customHeight="1">
      <c r="A2" s="7" t="s">
        <v>0</v>
      </c>
      <c r="B2" s="7" t="s">
        <v>1</v>
      </c>
      <c r="C2" s="7">
        <v>2012</v>
      </c>
      <c r="D2" s="7">
        <v>2013</v>
      </c>
      <c r="E2" s="7" t="s">
        <v>71</v>
      </c>
    </row>
    <row r="3" spans="1:5" ht="12" customHeight="1">
      <c r="A3" s="17" t="s">
        <v>2</v>
      </c>
      <c r="B3" s="20" t="s">
        <v>3</v>
      </c>
      <c r="C3" s="21">
        <v>11000</v>
      </c>
      <c r="D3" s="22">
        <v>11858</v>
      </c>
      <c r="E3" s="23">
        <f>(D3-C3)/C3</f>
        <v>7.8E-2</v>
      </c>
    </row>
    <row r="4" spans="1:5" ht="12" customHeight="1">
      <c r="A4" s="17"/>
      <c r="B4" s="20" t="s">
        <v>4</v>
      </c>
      <c r="C4" s="21">
        <v>8800</v>
      </c>
      <c r="D4" s="22">
        <v>9486.4000000000015</v>
      </c>
      <c r="E4" s="23">
        <f t="shared" ref="E4:E67" si="0">(D4-C4)/C4</f>
        <v>7.8000000000000166E-2</v>
      </c>
    </row>
    <row r="5" spans="1:5">
      <c r="A5" s="17"/>
      <c r="B5" s="20" t="s">
        <v>5</v>
      </c>
      <c r="C5" s="21">
        <v>16500</v>
      </c>
      <c r="D5" s="22">
        <v>17787</v>
      </c>
      <c r="E5" s="23">
        <f t="shared" si="0"/>
        <v>7.8E-2</v>
      </c>
    </row>
    <row r="6" spans="1:5">
      <c r="A6" s="24"/>
      <c r="B6" s="24"/>
      <c r="C6" s="21"/>
      <c r="D6" s="25"/>
      <c r="E6" s="23"/>
    </row>
    <row r="7" spans="1:5" ht="12" customHeight="1">
      <c r="A7" s="17" t="s">
        <v>6</v>
      </c>
      <c r="B7" s="20" t="s">
        <v>3</v>
      </c>
      <c r="C7" s="21">
        <v>5500</v>
      </c>
      <c r="D7" s="22">
        <v>5929</v>
      </c>
      <c r="E7" s="23">
        <f t="shared" si="0"/>
        <v>7.8E-2</v>
      </c>
    </row>
    <row r="8" spans="1:5" ht="12" customHeight="1">
      <c r="A8" s="17"/>
      <c r="B8" s="20" t="s">
        <v>4</v>
      </c>
      <c r="C8" s="21">
        <v>4400</v>
      </c>
      <c r="D8" s="22">
        <v>4743.2000000000007</v>
      </c>
      <c r="E8" s="23">
        <f t="shared" si="0"/>
        <v>7.8000000000000166E-2</v>
      </c>
    </row>
    <row r="9" spans="1:5">
      <c r="A9" s="17"/>
      <c r="B9" s="20" t="s">
        <v>5</v>
      </c>
      <c r="C9" s="21">
        <v>8200</v>
      </c>
      <c r="D9" s="22">
        <v>8839.6</v>
      </c>
      <c r="E9" s="23">
        <f t="shared" si="0"/>
        <v>7.8000000000000042E-2</v>
      </c>
    </row>
    <row r="10" spans="1:5">
      <c r="A10" s="5"/>
      <c r="B10" s="24"/>
      <c r="C10" s="21"/>
      <c r="D10" s="25"/>
      <c r="E10" s="23"/>
    </row>
    <row r="11" spans="1:5" ht="12" customHeight="1">
      <c r="A11" s="17" t="s">
        <v>7</v>
      </c>
      <c r="B11" s="20" t="s">
        <v>3</v>
      </c>
      <c r="C11" s="21">
        <v>5500</v>
      </c>
      <c r="D11" s="22">
        <v>5929</v>
      </c>
      <c r="E11" s="23">
        <f t="shared" si="0"/>
        <v>7.8E-2</v>
      </c>
    </row>
    <row r="12" spans="1:5" ht="12" customHeight="1">
      <c r="A12" s="17"/>
      <c r="B12" s="20" t="s">
        <v>4</v>
      </c>
      <c r="C12" s="21">
        <v>4400</v>
      </c>
      <c r="D12" s="22">
        <v>4743.2000000000007</v>
      </c>
      <c r="E12" s="23">
        <f t="shared" si="0"/>
        <v>7.8000000000000166E-2</v>
      </c>
    </row>
    <row r="13" spans="1:5">
      <c r="A13" s="17"/>
      <c r="B13" s="20" t="s">
        <v>5</v>
      </c>
      <c r="C13" s="21">
        <v>8200</v>
      </c>
      <c r="D13" s="22">
        <v>8839.6</v>
      </c>
      <c r="E13" s="23">
        <f t="shared" si="0"/>
        <v>7.8000000000000042E-2</v>
      </c>
    </row>
    <row r="14" spans="1:5">
      <c r="A14" s="24"/>
      <c r="B14" s="24"/>
      <c r="C14" s="21"/>
      <c r="D14" s="25"/>
      <c r="E14" s="23"/>
    </row>
    <row r="15" spans="1:5" ht="12" customHeight="1">
      <c r="A15" s="17" t="s">
        <v>8</v>
      </c>
      <c r="B15" s="20" t="s">
        <v>3</v>
      </c>
      <c r="C15" s="21">
        <v>5500</v>
      </c>
      <c r="D15" s="22">
        <v>5929</v>
      </c>
      <c r="E15" s="23">
        <f t="shared" si="0"/>
        <v>7.8E-2</v>
      </c>
    </row>
    <row r="16" spans="1:5" ht="12" customHeight="1">
      <c r="A16" s="17"/>
      <c r="B16" s="20" t="s">
        <v>4</v>
      </c>
      <c r="C16" s="21">
        <v>4400</v>
      </c>
      <c r="D16" s="22">
        <v>4743.2000000000007</v>
      </c>
      <c r="E16" s="23">
        <f t="shared" si="0"/>
        <v>7.8000000000000166E-2</v>
      </c>
    </row>
    <row r="17" spans="1:5">
      <c r="A17" s="17"/>
      <c r="B17" s="20" t="s">
        <v>5</v>
      </c>
      <c r="C17" s="21">
        <v>8200</v>
      </c>
      <c r="D17" s="22">
        <v>8839.6</v>
      </c>
      <c r="E17" s="23">
        <f t="shared" si="0"/>
        <v>7.8000000000000042E-2</v>
      </c>
    </row>
    <row r="18" spans="1:5">
      <c r="A18" s="24"/>
      <c r="B18" s="24"/>
      <c r="C18" s="21"/>
      <c r="D18" s="25"/>
      <c r="E18" s="23"/>
    </row>
    <row r="19" spans="1:5" ht="12" customHeight="1">
      <c r="A19" s="17" t="s">
        <v>9</v>
      </c>
      <c r="B19" s="20" t="s">
        <v>3</v>
      </c>
      <c r="C19" s="21">
        <v>5500</v>
      </c>
      <c r="D19" s="22">
        <v>5929</v>
      </c>
      <c r="E19" s="23">
        <f t="shared" si="0"/>
        <v>7.8E-2</v>
      </c>
    </row>
    <row r="20" spans="1:5" ht="12" customHeight="1">
      <c r="A20" s="17"/>
      <c r="B20" s="20" t="s">
        <v>4</v>
      </c>
      <c r="C20" s="21">
        <v>4400</v>
      </c>
      <c r="D20" s="22">
        <v>4743.2000000000007</v>
      </c>
      <c r="E20" s="23">
        <f t="shared" si="0"/>
        <v>7.8000000000000166E-2</v>
      </c>
    </row>
    <row r="21" spans="1:5">
      <c r="A21" s="24"/>
      <c r="B21" s="24"/>
      <c r="C21" s="21"/>
      <c r="D21" s="26"/>
      <c r="E21" s="23"/>
    </row>
    <row r="22" spans="1:5" ht="12" customHeight="1">
      <c r="A22" s="17" t="s">
        <v>10</v>
      </c>
      <c r="B22" s="20" t="s">
        <v>11</v>
      </c>
      <c r="C22" s="21">
        <v>3600</v>
      </c>
      <c r="D22" s="22" t="s">
        <v>50</v>
      </c>
      <c r="E22" s="23">
        <f>(3881-3600)/3600</f>
        <v>7.8055555555555559E-2</v>
      </c>
    </row>
    <row r="23" spans="1:5" ht="12" customHeight="1">
      <c r="A23" s="17"/>
      <c r="B23" s="20" t="s">
        <v>12</v>
      </c>
      <c r="C23" s="21">
        <v>5500</v>
      </c>
      <c r="D23" s="22" t="s">
        <v>51</v>
      </c>
      <c r="E23" s="23">
        <f>(5929-5500)/5500</f>
        <v>7.8E-2</v>
      </c>
    </row>
    <row r="24" spans="1:5">
      <c r="A24" s="17"/>
      <c r="B24" s="20" t="s">
        <v>13</v>
      </c>
      <c r="C24" s="21">
        <v>11000</v>
      </c>
      <c r="D24" s="22" t="s">
        <v>52</v>
      </c>
      <c r="E24" s="23">
        <f>(11858-11000)/11000</f>
        <v>7.8E-2</v>
      </c>
    </row>
    <row r="25" spans="1:5" ht="36">
      <c r="A25" s="18"/>
      <c r="B25" s="1" t="s">
        <v>14</v>
      </c>
      <c r="C25" s="21" t="s">
        <v>61</v>
      </c>
      <c r="D25" s="9" t="s">
        <v>45</v>
      </c>
      <c r="E25" s="23">
        <f>(12-11)/11</f>
        <v>9.0909090909090912E-2</v>
      </c>
    </row>
    <row r="26" spans="1:5">
      <c r="A26" s="2"/>
      <c r="B26" s="2"/>
      <c r="C26" s="21"/>
      <c r="D26" s="27"/>
      <c r="E26" s="23"/>
    </row>
    <row r="27" spans="1:5" ht="12" customHeight="1">
      <c r="A27" s="17" t="s">
        <v>15</v>
      </c>
      <c r="B27" s="20" t="s">
        <v>35</v>
      </c>
      <c r="C27" s="21" t="s">
        <v>62</v>
      </c>
      <c r="D27" s="22" t="s">
        <v>53</v>
      </c>
      <c r="E27" s="23">
        <f>(11858-11000)/11000</f>
        <v>7.8E-2</v>
      </c>
    </row>
    <row r="28" spans="1:5" ht="12" customHeight="1">
      <c r="A28" s="17"/>
      <c r="B28" s="20" t="s">
        <v>36</v>
      </c>
      <c r="C28" s="21" t="s">
        <v>63</v>
      </c>
      <c r="D28" s="22" t="s">
        <v>54</v>
      </c>
      <c r="E28" s="23">
        <f>(5929-5500)/5500</f>
        <v>7.8E-2</v>
      </c>
    </row>
    <row r="29" spans="1:5" ht="12.75" customHeight="1">
      <c r="A29" s="24"/>
      <c r="B29" s="24"/>
      <c r="C29" s="21"/>
      <c r="D29" s="26"/>
      <c r="E29" s="23"/>
    </row>
    <row r="30" spans="1:5" ht="12" customHeight="1">
      <c r="A30" s="17" t="s">
        <v>16</v>
      </c>
      <c r="B30" s="20" t="s">
        <v>11</v>
      </c>
      <c r="C30" s="21">
        <v>3800</v>
      </c>
      <c r="D30" s="22" t="s">
        <v>55</v>
      </c>
      <c r="E30" s="23">
        <f>(4096-3800)/3800</f>
        <v>7.7894736842105267E-2</v>
      </c>
    </row>
    <row r="31" spans="1:5" ht="12" customHeight="1">
      <c r="A31" s="17"/>
      <c r="B31" s="20" t="s">
        <v>12</v>
      </c>
      <c r="C31" s="21">
        <v>6000</v>
      </c>
      <c r="D31" s="22" t="s">
        <v>56</v>
      </c>
      <c r="E31" s="23">
        <f>(6468-6000)/6000</f>
        <v>7.8E-2</v>
      </c>
    </row>
    <row r="32" spans="1:5">
      <c r="A32" s="17"/>
      <c r="B32" s="20" t="s">
        <v>13</v>
      </c>
      <c r="C32" s="21">
        <v>12000</v>
      </c>
      <c r="D32" s="22" t="s">
        <v>57</v>
      </c>
      <c r="E32" s="23">
        <f>(12936-12000)/12000</f>
        <v>7.8E-2</v>
      </c>
    </row>
    <row r="33" spans="1:6" ht="46.5" customHeight="1">
      <c r="A33" s="18"/>
      <c r="B33" s="1" t="s">
        <v>14</v>
      </c>
      <c r="C33" s="21" t="s">
        <v>61</v>
      </c>
      <c r="D33" s="9" t="s">
        <v>45</v>
      </c>
      <c r="E33" s="23">
        <f>(12-11)/11</f>
        <v>9.0909090909090912E-2</v>
      </c>
    </row>
    <row r="34" spans="1:6">
      <c r="A34" s="2"/>
      <c r="B34" s="2"/>
      <c r="C34" s="21"/>
      <c r="D34" s="5"/>
      <c r="E34" s="23"/>
    </row>
    <row r="35" spans="1:6" ht="23.25" customHeight="1">
      <c r="A35" s="17" t="s">
        <v>73</v>
      </c>
      <c r="B35" s="1" t="s">
        <v>37</v>
      </c>
      <c r="C35" s="21" t="s">
        <v>69</v>
      </c>
      <c r="D35" s="22" t="s">
        <v>58</v>
      </c>
      <c r="E35" s="23">
        <f>(593-550)/550</f>
        <v>7.8181818181818186E-2</v>
      </c>
    </row>
    <row r="36" spans="1:6" ht="33" customHeight="1">
      <c r="A36" s="17"/>
      <c r="B36" s="1" t="s">
        <v>38</v>
      </c>
      <c r="C36" s="21">
        <v>55</v>
      </c>
      <c r="D36" s="22">
        <v>59.290000000000006</v>
      </c>
      <c r="E36" s="23">
        <f t="shared" si="0"/>
        <v>7.8000000000000111E-2</v>
      </c>
    </row>
    <row r="37" spans="1:6" ht="37.5" customHeight="1">
      <c r="A37" s="17"/>
      <c r="B37" s="1" t="s">
        <v>39</v>
      </c>
      <c r="C37" s="21">
        <v>110</v>
      </c>
      <c r="D37" s="22">
        <v>118.58000000000001</v>
      </c>
      <c r="E37" s="23">
        <f t="shared" si="0"/>
        <v>7.8000000000000111E-2</v>
      </c>
    </row>
    <row r="38" spans="1:6" ht="44.25" customHeight="1">
      <c r="A38" s="17"/>
      <c r="B38" s="1" t="s">
        <v>40</v>
      </c>
      <c r="C38" s="21">
        <v>50</v>
      </c>
      <c r="D38" s="22">
        <v>53.900000000000006</v>
      </c>
      <c r="E38" s="23">
        <f t="shared" si="0"/>
        <v>7.8000000000000111E-2</v>
      </c>
    </row>
    <row r="39" spans="1:6" ht="61.5" customHeight="1">
      <c r="A39" s="17"/>
      <c r="B39" s="1" t="s">
        <v>60</v>
      </c>
      <c r="C39" s="6" t="s">
        <v>70</v>
      </c>
      <c r="D39" s="10" t="s">
        <v>41</v>
      </c>
      <c r="E39" s="23"/>
    </row>
    <row r="40" spans="1:6" ht="16.5" customHeight="1">
      <c r="A40" s="5"/>
      <c r="B40" s="2"/>
      <c r="C40" s="21"/>
      <c r="D40" s="3"/>
      <c r="E40" s="23"/>
    </row>
    <row r="41" spans="1:6" ht="132" customHeight="1">
      <c r="A41" s="13" t="s">
        <v>17</v>
      </c>
      <c r="B41" s="1" t="s">
        <v>18</v>
      </c>
      <c r="C41" s="8" t="s">
        <v>64</v>
      </c>
      <c r="D41" s="11" t="s">
        <v>46</v>
      </c>
      <c r="E41" s="23">
        <f>(593-550)/550</f>
        <v>7.8181818181818186E-2</v>
      </c>
      <c r="F41" s="28"/>
    </row>
    <row r="42" spans="1:6">
      <c r="A42" s="24"/>
      <c r="B42" s="24"/>
      <c r="C42" s="21"/>
      <c r="D42" s="3"/>
      <c r="E42" s="23"/>
    </row>
    <row r="43" spans="1:6" ht="240">
      <c r="A43" s="13" t="s">
        <v>19</v>
      </c>
      <c r="B43" s="1" t="s">
        <v>18</v>
      </c>
      <c r="C43" s="8" t="s">
        <v>65</v>
      </c>
      <c r="D43" s="11" t="s">
        <v>47</v>
      </c>
      <c r="E43" s="23">
        <f>(1725-1600)/1600</f>
        <v>7.8125E-2</v>
      </c>
    </row>
    <row r="44" spans="1:6" ht="15" customHeight="1">
      <c r="A44" s="24"/>
      <c r="B44" s="24"/>
      <c r="C44" s="21"/>
      <c r="D44" s="3"/>
      <c r="E44" s="23"/>
    </row>
    <row r="45" spans="1:6" ht="60">
      <c r="A45" s="13" t="s">
        <v>20</v>
      </c>
      <c r="B45" s="1" t="s">
        <v>18</v>
      </c>
      <c r="C45" s="8" t="s">
        <v>66</v>
      </c>
      <c r="D45" s="12" t="s">
        <v>59</v>
      </c>
      <c r="E45" s="23">
        <f>(1186-1100)/1100</f>
        <v>7.8181818181818186E-2</v>
      </c>
    </row>
    <row r="46" spans="1:6">
      <c r="A46" s="24"/>
      <c r="B46" s="24"/>
      <c r="C46" s="21"/>
      <c r="D46" s="1"/>
      <c r="E46" s="23"/>
    </row>
    <row r="47" spans="1:6">
      <c r="A47" s="24"/>
      <c r="B47" s="24"/>
      <c r="C47" s="21"/>
      <c r="D47" s="3"/>
      <c r="E47" s="23"/>
    </row>
    <row r="48" spans="1:6" ht="47.25" customHeight="1">
      <c r="A48" s="13" t="s">
        <v>21</v>
      </c>
      <c r="B48" s="1" t="s">
        <v>18</v>
      </c>
      <c r="C48" s="8" t="s">
        <v>67</v>
      </c>
      <c r="D48" s="11" t="s">
        <v>48</v>
      </c>
      <c r="E48" s="23">
        <f>(2911-2700)/2700</f>
        <v>7.8148148148148147E-2</v>
      </c>
    </row>
    <row r="49" spans="1:5" ht="17.25" customHeight="1">
      <c r="A49" s="24"/>
      <c r="B49" s="24"/>
      <c r="C49" s="21"/>
      <c r="D49" s="3"/>
      <c r="E49" s="23"/>
    </row>
    <row r="50" spans="1:5" ht="216">
      <c r="A50" s="13" t="s">
        <v>22</v>
      </c>
      <c r="B50" s="1" t="s">
        <v>74</v>
      </c>
      <c r="C50" s="8" t="s">
        <v>68</v>
      </c>
      <c r="D50" s="11" t="s">
        <v>49</v>
      </c>
      <c r="E50" s="23">
        <f>(1186-1100)/1100</f>
        <v>7.8181818181818186E-2</v>
      </c>
    </row>
    <row r="51" spans="1:5">
      <c r="A51" s="24"/>
      <c r="B51" s="24" t="s">
        <v>23</v>
      </c>
      <c r="C51" s="21"/>
      <c r="D51" s="3"/>
      <c r="E51" s="23"/>
    </row>
    <row r="52" spans="1:5" ht="29.25" customHeight="1">
      <c r="A52" s="13" t="s">
        <v>24</v>
      </c>
      <c r="B52" s="1" t="s">
        <v>25</v>
      </c>
      <c r="C52" s="21">
        <v>1100</v>
      </c>
      <c r="D52" s="22">
        <v>1185.8000000000002</v>
      </c>
      <c r="E52" s="23">
        <f t="shared" si="0"/>
        <v>7.8000000000000166E-2</v>
      </c>
    </row>
    <row r="53" spans="1:5">
      <c r="A53" s="5"/>
      <c r="B53" s="3"/>
      <c r="C53" s="21"/>
      <c r="D53" s="25"/>
      <c r="E53" s="23"/>
    </row>
    <row r="54" spans="1:5" ht="26.25" customHeight="1">
      <c r="A54" s="13" t="s">
        <v>26</v>
      </c>
      <c r="B54" s="1" t="s">
        <v>18</v>
      </c>
      <c r="C54" s="21">
        <v>2200</v>
      </c>
      <c r="D54" s="22">
        <v>2371.6000000000004</v>
      </c>
      <c r="E54" s="23">
        <f t="shared" si="0"/>
        <v>7.8000000000000166E-2</v>
      </c>
    </row>
    <row r="55" spans="1:5" ht="14.25" customHeight="1">
      <c r="A55" s="5"/>
      <c r="B55" s="3"/>
      <c r="C55" s="21"/>
      <c r="D55" s="25"/>
      <c r="E55" s="23"/>
    </row>
    <row r="56" spans="1:5" ht="32.25" customHeight="1">
      <c r="A56" s="17" t="s">
        <v>27</v>
      </c>
      <c r="B56" s="1" t="s">
        <v>28</v>
      </c>
      <c r="C56" s="21">
        <v>1100</v>
      </c>
      <c r="D56" s="22">
        <v>1185.8000000000002</v>
      </c>
      <c r="E56" s="23">
        <f t="shared" si="0"/>
        <v>7.8000000000000166E-2</v>
      </c>
    </row>
    <row r="57" spans="1:5" s="29" customFormat="1" ht="28.5" customHeight="1">
      <c r="A57" s="17"/>
      <c r="B57" s="1" t="s">
        <v>29</v>
      </c>
      <c r="C57" s="21">
        <v>660</v>
      </c>
      <c r="D57" s="22">
        <v>711.48</v>
      </c>
      <c r="E57" s="23">
        <f t="shared" si="0"/>
        <v>7.8000000000000028E-2</v>
      </c>
    </row>
    <row r="58" spans="1:5" s="29" customFormat="1" ht="18.75" customHeight="1">
      <c r="A58" s="5"/>
      <c r="B58" s="3"/>
      <c r="C58" s="21"/>
      <c r="D58" s="25"/>
      <c r="E58" s="23"/>
    </row>
    <row r="59" spans="1:5" s="29" customFormat="1" ht="18.75" customHeight="1">
      <c r="A59" s="17" t="s">
        <v>30</v>
      </c>
      <c r="B59" s="1" t="s">
        <v>37</v>
      </c>
      <c r="C59" s="21">
        <v>500</v>
      </c>
      <c r="D59" s="22">
        <v>539</v>
      </c>
      <c r="E59" s="23">
        <f t="shared" si="0"/>
        <v>7.8E-2</v>
      </c>
    </row>
    <row r="60" spans="1:5" ht="28.5" customHeight="1">
      <c r="A60" s="17" t="s">
        <v>30</v>
      </c>
      <c r="B60" s="1" t="s">
        <v>75</v>
      </c>
      <c r="C60" s="21">
        <v>50</v>
      </c>
      <c r="D60" s="22">
        <v>53.900000000000006</v>
      </c>
      <c r="E60" s="23">
        <f t="shared" si="0"/>
        <v>7.8000000000000111E-2</v>
      </c>
    </row>
    <row r="61" spans="1:5" ht="15" customHeight="1">
      <c r="A61" s="5"/>
      <c r="B61" s="4"/>
      <c r="C61" s="21"/>
      <c r="D61" s="30"/>
      <c r="E61" s="23"/>
    </row>
    <row r="62" spans="1:5" ht="27" customHeight="1">
      <c r="A62" s="17" t="s">
        <v>31</v>
      </c>
      <c r="B62" s="1" t="s">
        <v>32</v>
      </c>
      <c r="C62" s="21">
        <v>1100</v>
      </c>
      <c r="D62" s="22">
        <v>1185.8000000000002</v>
      </c>
      <c r="E62" s="23">
        <f t="shared" si="0"/>
        <v>7.8000000000000166E-2</v>
      </c>
    </row>
    <row r="63" spans="1:5" ht="27.75" customHeight="1">
      <c r="A63" s="18"/>
      <c r="B63" s="1" t="s">
        <v>33</v>
      </c>
      <c r="C63" s="21">
        <v>5500</v>
      </c>
      <c r="D63" s="22">
        <v>5929</v>
      </c>
      <c r="E63" s="23">
        <f t="shared" si="0"/>
        <v>7.8E-2</v>
      </c>
    </row>
    <row r="64" spans="1:5" ht="15" customHeight="1">
      <c r="A64" s="5"/>
      <c r="B64" s="4"/>
      <c r="C64" s="21"/>
      <c r="D64" s="30"/>
      <c r="E64" s="23"/>
    </row>
    <row r="65" spans="1:5" ht="23.25">
      <c r="A65" s="13" t="s">
        <v>42</v>
      </c>
      <c r="B65" s="1" t="s">
        <v>74</v>
      </c>
      <c r="C65" s="21">
        <v>600</v>
      </c>
      <c r="D65" s="22">
        <v>646.80000000000007</v>
      </c>
      <c r="E65" s="23">
        <f t="shared" si="0"/>
        <v>7.8000000000000111E-2</v>
      </c>
    </row>
    <row r="66" spans="1:5" ht="15" customHeight="1">
      <c r="A66" s="5"/>
      <c r="B66" s="4"/>
      <c r="C66" s="21"/>
      <c r="D66" s="30"/>
      <c r="E66" s="23"/>
    </row>
    <row r="67" spans="1:5" ht="24" customHeight="1">
      <c r="A67" s="17" t="s">
        <v>72</v>
      </c>
      <c r="B67" s="1" t="s">
        <v>37</v>
      </c>
      <c r="C67" s="21">
        <v>500</v>
      </c>
      <c r="D67" s="22">
        <v>539</v>
      </c>
      <c r="E67" s="23">
        <f t="shared" si="0"/>
        <v>7.8E-2</v>
      </c>
    </row>
    <row r="68" spans="1:5" ht="34.5" customHeight="1">
      <c r="A68" s="17"/>
      <c r="B68" s="1" t="s">
        <v>43</v>
      </c>
      <c r="C68" s="21">
        <v>100</v>
      </c>
      <c r="D68" s="22">
        <v>107.80000000000001</v>
      </c>
      <c r="E68" s="23">
        <f t="shared" ref="E68" si="1">(D68-C68)/C68</f>
        <v>7.8000000000000111E-2</v>
      </c>
    </row>
    <row r="69" spans="1:5" ht="48">
      <c r="A69" s="17"/>
      <c r="B69" s="1" t="s">
        <v>44</v>
      </c>
      <c r="C69" s="21">
        <v>100</v>
      </c>
      <c r="D69" s="10" t="s">
        <v>41</v>
      </c>
      <c r="E69" s="23"/>
    </row>
  </sheetData>
  <mergeCells count="14">
    <mergeCell ref="A1:E1"/>
    <mergeCell ref="A59:A60"/>
    <mergeCell ref="A62:A63"/>
    <mergeCell ref="A67:A69"/>
    <mergeCell ref="A22:A25"/>
    <mergeCell ref="A27:A28"/>
    <mergeCell ref="A30:A33"/>
    <mergeCell ref="A56:A57"/>
    <mergeCell ref="A3:A5"/>
    <mergeCell ref="A7:A9"/>
    <mergeCell ref="A11:A13"/>
    <mergeCell ref="A15:A17"/>
    <mergeCell ref="A19:A20"/>
    <mergeCell ref="A35:A39"/>
  </mergeCells>
  <pageMargins left="0.64" right="0.56000000000000005" top="0.32" bottom="0.3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YGM ASG.ÜCR.TARİFESİ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 </cp:lastModifiedBy>
  <cp:lastPrinted>2013-01-18T08:26:20Z</cp:lastPrinted>
  <dcterms:created xsi:type="dcterms:W3CDTF">1999-05-26T11:21:22Z</dcterms:created>
  <dcterms:modified xsi:type="dcterms:W3CDTF">2013-01-18T08:26:48Z</dcterms:modified>
</cp:coreProperties>
</file>